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5558N0151\Downloads\"/>
    </mc:Choice>
  </mc:AlternateContent>
  <xr:revisionPtr revIDLastSave="0" documentId="8_{5ADC14BF-83B7-4187-8520-F4E5AAF1A119}" xr6:coauthVersionLast="47" xr6:coauthVersionMax="47" xr10:uidLastSave="{00000000-0000-0000-0000-000000000000}"/>
  <bookViews>
    <workbookView xWindow="28680" yWindow="-120" windowWidth="29040" windowHeight="15720" xr2:uid="{0798DAB1-9E82-4587-AB33-693F2E1E5B1B}"/>
  </bookViews>
  <sheets>
    <sheet name="計算書 (様式、ＬＰガス)" sheetId="1" r:id="rId1"/>
  </sheets>
  <definedNames>
    <definedName name="_xlnm.Print_Area" localSheetId="0">'計算書 (様式、ＬＰガス)'!$A$1:$X$46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O21" i="1" s="1"/>
  <c r="H25" i="1" s="1"/>
  <c r="H30" i="1" s="1"/>
  <c r="P30" i="1" s="1"/>
  <c r="I37" i="1" s="1"/>
  <c r="P37" i="1" s="1"/>
  <c r="B42" i="1" s="1"/>
  <c r="P42" i="1" s="1"/>
  <c r="H21" i="1"/>
</calcChain>
</file>

<file path=xl/sharedStrings.xml><?xml version="1.0" encoding="utf-8"?>
<sst xmlns="http://schemas.openxmlformats.org/spreadsheetml/2006/main" count="43" uniqueCount="42">
  <si>
    <t>様式第１－３号（第４条関係）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</si>
  <si>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ＬＰガス用</t>
    <rPh sb="4" eb="5">
      <t>ヨウ</t>
    </rPh>
    <phoneticPr fontId="2"/>
  </si>
  <si>
    <t>2025年愛知県窯業事業者燃油価格高騰対策支援金　申請額計算書</t>
    <rPh sb="5" eb="8">
      <t>アイチケン</t>
    </rPh>
    <rPh sb="8" eb="10">
      <t>ヨウギョウ</t>
    </rPh>
    <rPh sb="10" eb="13">
      <t>ジギョウシャ</t>
    </rPh>
    <rPh sb="13" eb="15">
      <t>ネンユ</t>
    </rPh>
    <rPh sb="15" eb="17">
      <t>カカク</t>
    </rPh>
    <rPh sb="17" eb="19">
      <t>コウトウ</t>
    </rPh>
    <rPh sb="19" eb="21">
      <t>タイサク</t>
    </rPh>
    <rPh sb="21" eb="24">
      <t>シエンキン</t>
    </rPh>
    <rPh sb="25" eb="28">
      <t>シンセイガク</t>
    </rPh>
    <rPh sb="28" eb="31">
      <t>ケイサンショ</t>
    </rPh>
    <phoneticPr fontId="2"/>
  </si>
  <si>
    <t>１　2024年４月から９月のＬＰガス使用実績</t>
    <phoneticPr fontId="2"/>
  </si>
  <si>
    <t>（注１）</t>
    <rPh sb="1" eb="2">
      <t>チュウ</t>
    </rPh>
    <phoneticPr fontId="2"/>
  </si>
  <si>
    <t>使用月</t>
    <rPh sb="0" eb="2">
      <t>シヨウ</t>
    </rPh>
    <rPh sb="2" eb="3">
      <t>ツキ</t>
    </rPh>
    <phoneticPr fontId="2"/>
  </si>
  <si>
    <t>使用量
（単位：kg）</t>
    <rPh sb="0" eb="3">
      <t>シヨウリョウ</t>
    </rPh>
    <rPh sb="5" eb="7">
      <t>タンイ</t>
    </rPh>
    <phoneticPr fontId="2"/>
  </si>
  <si>
    <t>使用量</t>
    <phoneticPr fontId="2"/>
  </si>
  <si>
    <r>
      <t>ＬＰガスの使用又は購入実績根拠書類の単位（kg又はm</t>
    </r>
    <r>
      <rPr>
        <vertAlign val="superscript"/>
        <sz val="12"/>
        <color theme="1"/>
        <rFont val="ＭＳ ゴシック"/>
        <family val="3"/>
        <charset val="128"/>
      </rPr>
      <t>3</t>
    </r>
    <r>
      <rPr>
        <sz val="12"/>
        <color theme="1"/>
        <rFont val="ＭＳ ゴシック"/>
        <family val="3"/>
        <charset val="128"/>
      </rPr>
      <t>）に合わせ、それぞれの欄に記入すること。</t>
    </r>
    <rPh sb="23" eb="24">
      <t>マタ</t>
    </rPh>
    <rPh sb="29" eb="30">
      <t>ア</t>
    </rPh>
    <phoneticPr fontId="2"/>
  </si>
  <si>
    <r>
      <t>（単位：m</t>
    </r>
    <r>
      <rPr>
        <vertAlign val="superscript"/>
        <sz val="12"/>
        <color theme="1"/>
        <rFont val="ＭＳ ゴシック"/>
        <family val="3"/>
        <charset val="128"/>
      </rPr>
      <t>3</t>
    </r>
    <r>
      <rPr>
        <sz val="12"/>
        <color theme="1"/>
        <rFont val="ＭＳ ゴシック"/>
        <family val="3"/>
        <charset val="128"/>
      </rPr>
      <t>）</t>
    </r>
    <phoneticPr fontId="2"/>
  </si>
  <si>
    <t>kg換算値</t>
    <rPh sb="2" eb="4">
      <t>カンサン</t>
    </rPh>
    <rPh sb="4" eb="5">
      <t>チ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</si>
  <si>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</si>
  <si>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</si>
  <si>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</si>
  <si>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（注２）</t>
    <rPh sb="1" eb="2">
      <t>チュウ</t>
    </rPh>
    <phoneticPr fontId="2"/>
  </si>
  <si>
    <t>申請対象となる事業所が複数ある場合、全事業所の合計値を記入すること。</t>
    <rPh sb="0" eb="4">
      <t>シンセイタイショウ</t>
    </rPh>
    <rPh sb="11" eb="13">
      <t>フクスウアｒ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</si>
  <si>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</si>
  <si>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</si>
  <si>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</si>
  <si>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（注３）</t>
    <rPh sb="1" eb="2">
      <t>チュウ</t>
    </rPh>
    <phoneticPr fontId="2"/>
  </si>
  <si>
    <t>合計量</t>
    <rPh sb="0" eb="2">
      <t>ゴウケイ</t>
    </rPh>
    <rPh sb="2" eb="3">
      <t>リョウ</t>
    </rPh>
    <phoneticPr fontId="2"/>
  </si>
  <si>
    <r>
      <t>m</t>
    </r>
    <r>
      <rPr>
        <vertAlign val="superscript"/>
        <sz val="12"/>
        <color theme="1"/>
        <rFont val="ＭＳ ゴシック"/>
        <family val="3"/>
        <charset val="128"/>
      </rPr>
      <t>3</t>
    </r>
    <r>
      <rPr>
        <sz val="12"/>
        <color theme="1"/>
        <rFont val="ＭＳ ゴシック"/>
        <family val="3"/>
        <charset val="128"/>
      </rPr>
      <t>からkgへの単位換算率には2.33を用いること。</t>
    </r>
    <phoneticPr fontId="2"/>
  </si>
  <si>
    <t>使用量の合計</t>
    <rPh sb="0" eb="3">
      <t>シヨウリョウ</t>
    </rPh>
    <rPh sb="4" eb="6">
      <t>ゴウケイ</t>
    </rPh>
    <phoneticPr fontId="2"/>
  </si>
  <si>
    <t>[月数の６で割る]</t>
    <rPh sb="1" eb="3">
      <t>ツキスウ</t>
    </rPh>
    <rPh sb="6" eb="7">
      <t>ワ</t>
    </rPh>
    <phoneticPr fontId="2"/>
  </si>
  <si>
    <t xml:space="preserve">1トンを超える小数点以下は四捨五入
</t>
    <rPh sb="6" eb="7">
      <t>コ</t>
    </rPh>
    <rPh sb="9" eb="12">
      <t>ショウスウテン</t>
    </rPh>
    <rPh sb="12" eb="14">
      <t>イカ</t>
    </rPh>
    <phoneticPr fontId="2"/>
  </si>
  <si>
    <t>ただし、500kg未満は1トンとする</t>
    <phoneticPr fontId="2"/>
  </si>
  <si>
    <t>月間平均使用量</t>
    <rPh sb="1" eb="2">
      <t>アイダ</t>
    </rPh>
    <rPh sb="4" eb="7">
      <t>シヨウリョウ</t>
    </rPh>
    <phoneticPr fontId="2"/>
  </si>
  <si>
    <t>[トンに換算]</t>
    <rPh sb="4" eb="6">
      <t>カンサン</t>
    </rPh>
    <phoneticPr fontId="2"/>
  </si>
  <si>
    <t>２　申請額の計算</t>
    <rPh sb="6" eb="8">
      <t>ケイサン</t>
    </rPh>
    <phoneticPr fontId="2"/>
  </si>
  <si>
    <t>一月あたりの支援額</t>
  </si>
  <si>
    <t>ＬＰガス単価高騰分</t>
    <rPh sb="4" eb="6">
      <t>タンカ</t>
    </rPh>
    <rPh sb="6" eb="8">
      <t>コウトウ</t>
    </rPh>
    <rPh sb="8" eb="9">
      <t>ブン</t>
    </rPh>
    <phoneticPr fontId="2"/>
  </si>
  <si>
    <t>月間平均使用量</t>
    <phoneticPr fontId="2"/>
  </si>
  <si>
    <t>（千円未満の端数は切上げ）</t>
  </si>
  <si>
    <t>×</t>
    <phoneticPr fontId="2"/>
  </si>
  <si>
    <t>＝</t>
    <phoneticPr fontId="2"/>
  </si>
  <si>
    <t>一月あたりの支援額</t>
    <phoneticPr fontId="2"/>
  </si>
  <si>
    <t>措置期間</t>
    <rPh sb="0" eb="2">
      <t>ソチ</t>
    </rPh>
    <rPh sb="2" eb="4">
      <t>キカン</t>
    </rPh>
    <phoneticPr fontId="2"/>
  </si>
  <si>
    <t>申請額</t>
    <rPh sb="0" eb="3">
      <t>シンセイガク</t>
    </rPh>
    <phoneticPr fontId="2"/>
  </si>
  <si>
    <t>６か月</t>
    <rPh sb="2" eb="3">
      <t>ゲツ</t>
    </rPh>
    <phoneticPr fontId="2"/>
  </si>
  <si>
    <t>=</t>
    <phoneticPr fontId="2"/>
  </si>
  <si>
    <t>過去の支援金において電気で申請し、2025年に初めてLPガスで申請する事業者は「LPガスを燃料とする窯の写真」または、2025年発行の「組合証明書」の提出が必要となります。</t>
    <rPh sb="21" eb="22">
      <t>ネン</t>
    </rPh>
    <rPh sb="23" eb="24">
      <t>ハジ</t>
    </rPh>
    <rPh sb="63" eb="64">
      <t>ネン</t>
    </rPh>
    <rPh sb="64" eb="66">
      <t>ハッコウ</t>
    </rPh>
    <rPh sb="68" eb="73">
      <t>クミアイショウメイショ</t>
    </rPh>
    <phoneticPr fontId="2"/>
  </si>
  <si>
    <t>申請できるのは、ＬＰガスまたは電気のいずれか一方のみとなります。</t>
    <rPh sb="15" eb="17">
      <t>デンキ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</si>
</sst>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#,##0.00_);[Red]\(#,##0.00\)"/>
    <numFmt numFmtId="178" formatCode="#,##0&quot;トン&quot;"/>
    <numFmt numFmtId="179" formatCode="0.00_ "/>
    <numFmt numFmtId="180" formatCode="#,##0&quot;円/トン&quot;"/>
    <numFmt numFmtId="181" formatCode="#,##0&quot;円&quot;"/>
    <numFmt numFmtId="182" formatCode="#,##0&quot;kg&quot;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24"/>
      <color rgb="FFF0844A"/>
      <name val="ＭＳ ゴシック"/>
      <family val="3"/>
      <charset val="128"/>
    </font>
    <font>
      <sz val="24"/>
      <color rgb="FF0070C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vertAlign val="superscript"/>
      <sz val="12"/>
      <color theme="1"/>
      <name val="ＭＳ ゴシック"/>
      <family val="3"/>
      <charset val="128"/>
    </font>
    <font>
      <sz val="12"/>
      <color rgb="FF0070C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rgb="FF00B0F0"/>
      <name val="游ゴシック"/>
      <family val="3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u/>
      <sz val="15.5"/>
      <color rgb="FFFF0000"/>
      <name val="游ゴシック"/>
      <family val="3"/>
      <charset val="128"/>
    </font>
    <font>
      <b/>
      <sz val="15.5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 diagonalUp="1">
      <left style="thin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" borderId="7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7" fontId="3" fillId="0" borderId="24" xfId="0" applyNumberFormat="1" applyFont="1" applyBorder="1" applyAlignment="1">
      <alignment horizontal="center" vertical="center"/>
    </xf>
    <xf numFmtId="177" fontId="3" fillId="0" borderId="25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7" fontId="3" fillId="0" borderId="34" xfId="0" applyNumberFormat="1" applyFont="1" applyBorder="1" applyAlignment="1">
      <alignment horizontal="center" vertical="center"/>
    </xf>
    <xf numFmtId="177" fontId="3" fillId="0" borderId="35" xfId="0" applyNumberFormat="1" applyFont="1" applyBorder="1" applyAlignment="1">
      <alignment horizontal="center" vertical="center"/>
    </xf>
    <xf numFmtId="177" fontId="3" fillId="0" borderId="36" xfId="0" applyNumberFormat="1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76" fontId="3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9" fillId="0" borderId="0" xfId="0" applyFont="1" applyAlignment="1">
      <alignment vertical="top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43" xfId="0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176" fontId="3" fillId="0" borderId="52" xfId="0" applyNumberFormat="1" applyFont="1" applyBorder="1" applyAlignment="1">
      <alignment horizontal="center" vertical="center"/>
    </xf>
    <xf numFmtId="176" fontId="3" fillId="0" borderId="53" xfId="0" applyNumberFormat="1" applyFont="1" applyBorder="1" applyAlignment="1">
      <alignment horizontal="center" vertical="center"/>
    </xf>
    <xf numFmtId="176" fontId="3" fillId="0" borderId="54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3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176" fontId="3" fillId="0" borderId="46" xfId="0" applyNumberFormat="1" applyFont="1" applyBorder="1" applyAlignment="1">
      <alignment horizontal="center" vertical="center"/>
    </xf>
    <xf numFmtId="176" fontId="3" fillId="0" borderId="47" xfId="0" applyNumberFormat="1" applyFont="1" applyBorder="1" applyAlignment="1">
      <alignment horizontal="center" vertical="center"/>
    </xf>
    <xf numFmtId="176" fontId="3" fillId="0" borderId="48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2" borderId="56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176" fontId="3" fillId="0" borderId="56" xfId="0" applyNumberFormat="1" applyFont="1" applyBorder="1" applyAlignment="1">
      <alignment horizontal="center" vertical="center"/>
    </xf>
    <xf numFmtId="176" fontId="3" fillId="0" borderId="57" xfId="0" applyNumberFormat="1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center"/>
    </xf>
    <xf numFmtId="176" fontId="3" fillId="0" borderId="60" xfId="0" applyNumberFormat="1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177" fontId="3" fillId="0" borderId="61" xfId="0" applyNumberFormat="1" applyFont="1" applyBorder="1" applyAlignment="1">
      <alignment horizontal="right" vertical="center"/>
    </xf>
    <xf numFmtId="177" fontId="3" fillId="0" borderId="62" xfId="0" applyNumberFormat="1" applyFont="1" applyBorder="1" applyAlignment="1">
      <alignment horizontal="right" vertical="center"/>
    </xf>
    <xf numFmtId="177" fontId="3" fillId="0" borderId="63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177" fontId="3" fillId="0" borderId="15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 wrapText="1"/>
    </xf>
    <xf numFmtId="0" fontId="0" fillId="2" borderId="65" xfId="0" applyFill="1" applyBorder="1">
      <alignment vertical="center"/>
    </xf>
    <xf numFmtId="0" fontId="0" fillId="2" borderId="64" xfId="0" applyFill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11" fillId="0" borderId="0" xfId="0" applyNumberFormat="1" applyFont="1" applyAlignment="1">
      <alignment horizontal="left" vertical="center"/>
    </xf>
    <xf numFmtId="177" fontId="12" fillId="0" borderId="0" xfId="0" applyNumberFormat="1" applyFont="1" applyAlignment="1">
      <alignment horizontal="left" vertical="top" wrapText="1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13" fillId="0" borderId="0" xfId="0" applyNumberFormat="1" applyFont="1">
      <alignment vertical="center"/>
    </xf>
    <xf numFmtId="177" fontId="12" fillId="0" borderId="0" xfId="0" applyNumberFormat="1" applyFont="1" applyAlignment="1">
      <alignment horizontal="left" vertical="top"/>
    </xf>
    <xf numFmtId="176" fontId="11" fillId="0" borderId="0" xfId="0" applyNumberFormat="1" applyFont="1">
      <alignment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0" fillId="0" borderId="10" xfId="0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180" fontId="0" fillId="2" borderId="1" xfId="0" applyNumberFormat="1" applyFill="1" applyBorder="1" applyAlignment="1">
      <alignment horizontal="center" vertical="center"/>
    </xf>
    <xf numFmtId="180" fontId="0" fillId="2" borderId="2" xfId="0" applyNumberFormat="1" applyFill="1" applyBorder="1" applyAlignment="1">
      <alignment horizontal="center" vertical="center"/>
    </xf>
    <xf numFmtId="180" fontId="0" fillId="2" borderId="8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70" xfId="0" quotePrefix="1" applyBorder="1" applyAlignment="1">
      <alignment horizontal="center" vertical="center"/>
    </xf>
    <xf numFmtId="180" fontId="0" fillId="2" borderId="9" xfId="0" applyNumberFormat="1" applyFill="1" applyBorder="1" applyAlignment="1">
      <alignment horizontal="center" vertical="center"/>
    </xf>
    <xf numFmtId="180" fontId="0" fillId="2" borderId="10" xfId="0" applyNumberFormat="1" applyFill="1" applyBorder="1" applyAlignment="1">
      <alignment horizontal="center" vertical="center"/>
    </xf>
    <xf numFmtId="180" fontId="0" fillId="2" borderId="16" xfId="0" applyNumberFormat="1" applyFill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0" fillId="0" borderId="10" xfId="0" applyBorder="1">
      <alignment vertical="center"/>
    </xf>
    <xf numFmtId="0" fontId="15" fillId="0" borderId="10" xfId="0" applyFont="1" applyBorder="1" applyAlignment="1">
      <alignment horizontal="center" vertical="center"/>
    </xf>
    <xf numFmtId="182" fontId="0" fillId="2" borderId="1" xfId="0" applyNumberFormat="1" applyFill="1" applyBorder="1" applyAlignment="1">
      <alignment horizontal="center" vertical="center"/>
    </xf>
    <xf numFmtId="182" fontId="0" fillId="2" borderId="2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6" fillId="0" borderId="0" xfId="0" applyFont="1">
      <alignment vertical="center"/>
    </xf>
    <xf numFmtId="182" fontId="0" fillId="2" borderId="9" xfId="0" applyNumberFormat="1" applyFill="1" applyBorder="1" applyAlignment="1">
      <alignment horizontal="center" vertical="center"/>
    </xf>
    <xf numFmtId="182" fontId="0" fillId="2" borderId="10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18" fillId="0" borderId="58" xfId="0" applyNumberFormat="1" applyFont="1" applyBorder="1" applyAlignment="1">
      <alignment vertical="center" wrapText="1"/>
    </xf>
    <xf numFmtId="49" fontId="18" fillId="0" borderId="71" xfId="0" applyNumberFormat="1" applyFont="1" applyBorder="1" applyAlignment="1">
      <alignment horizontal="left" vertical="center" wrapText="1"/>
    </xf>
    <xf numFmtId="49" fontId="18" fillId="0" borderId="60" xfId="0" applyNumberFormat="1" applyFont="1" applyBorder="1" applyAlignment="1">
      <alignment horizontal="left" vertical="center" wrapText="1"/>
    </xf>
    <xf numFmtId="49" fontId="19" fillId="0" borderId="72" xfId="0" applyNumberFormat="1" applyFont="1" applyBorder="1" applyAlignment="1">
      <alignment vertical="center" wrapText="1"/>
    </xf>
    <xf numFmtId="38" fontId="0" fillId="0" borderId="0" xfId="0" applyNumberFormat="1">
      <alignment vertical="center"/>
    </xf>
    <xf numFmtId="0" fontId="20" fillId="0" borderId="62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25</xdr:row>
      <xdr:rowOff>180975</xdr:rowOff>
    </xdr:from>
    <xdr:to>
      <xdr:col>9</xdr:col>
      <xdr:colOff>200025</xdr:colOff>
      <xdr:row>28</xdr:row>
      <xdr:rowOff>180975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C21FC3D-D0A8-433F-9B28-E381DCABE182}"/>
            </a:ext>
          </a:extLst>
        </xdr:cNvPr>
        <xdr:cNvCxnSpPr/>
      </xdr:nvCxnSpPr>
      <xdr:spPr>
        <a:xfrm>
          <a:off x="2373630" y="5417820"/>
          <a:ext cx="0" cy="62865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22</xdr:row>
      <xdr:rowOff>171450</xdr:rowOff>
    </xdr:from>
    <xdr:to>
      <xdr:col>9</xdr:col>
      <xdr:colOff>200025</xdr:colOff>
      <xdr:row>23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19BF5F45-06DE-491B-BBA1-74B2E2AD6B0E}"/>
            </a:ext>
          </a:extLst>
        </xdr:cNvPr>
        <xdr:cNvCxnSpPr/>
      </xdr:nvCxnSpPr>
      <xdr:spPr>
        <a:xfrm>
          <a:off x="2373630" y="4739640"/>
          <a:ext cx="0" cy="19050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104775</xdr:colOff>
      <xdr:row>22</xdr:row>
      <xdr:rowOff>161925</xdr:rowOff>
    </xdr:from>
    <xdr:to>
      <xdr:col>15</xdr:col>
      <xdr:colOff>9525</xdr:colOff>
      <xdr:row>22</xdr:row>
      <xdr:rowOff>161925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F78B83D-1BAD-411A-9108-2E601E080DD2}"/>
            </a:ext>
          </a:extLst>
        </xdr:cNvPr>
        <xdr:cNvCxnSpPr/>
      </xdr:nvCxnSpPr>
      <xdr:spPr>
        <a:xfrm>
          <a:off x="1998345" y="4735830"/>
          <a:ext cx="235648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22</xdr:row>
      <xdr:rowOff>9525</xdr:rowOff>
    </xdr:from>
    <xdr:to>
      <xdr:col>15</xdr:col>
      <xdr:colOff>0</xdr:colOff>
      <xdr:row>22</xdr:row>
      <xdr:rowOff>171450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826BE35-94AD-421C-B2F9-DAEE8998526C}"/>
            </a:ext>
          </a:extLst>
        </xdr:cNvPr>
        <xdr:cNvCxnSpPr/>
      </xdr:nvCxnSpPr>
      <xdr:spPr>
        <a:xfrm>
          <a:off x="4343400" y="4583430"/>
          <a:ext cx="0" cy="15621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30</xdr:row>
      <xdr:rowOff>9525</xdr:rowOff>
    </xdr:from>
    <xdr:to>
      <xdr:col>14</xdr:col>
      <xdr:colOff>428625</xdr:colOff>
      <xdr:row>30</xdr:row>
      <xdr:rowOff>9525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6166D808-C25A-4B89-A241-CC1F429B915B}"/>
            </a:ext>
          </a:extLst>
        </xdr:cNvPr>
        <xdr:cNvCxnSpPr/>
      </xdr:nvCxnSpPr>
      <xdr:spPr>
        <a:xfrm>
          <a:off x="2739390" y="6402705"/>
          <a:ext cx="157734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542925</xdr:colOff>
      <xdr:row>30</xdr:row>
      <xdr:rowOff>114300</xdr:rowOff>
    </xdr:from>
    <xdr:to>
      <xdr:col>13</xdr:col>
      <xdr:colOff>542925</xdr:colOff>
      <xdr:row>35</xdr:row>
      <xdr:rowOff>257175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CF78E736-A8E1-4277-9D58-49226AB35A84}"/>
            </a:ext>
          </a:extLst>
        </xdr:cNvPr>
        <xdr:cNvCxnSpPr/>
      </xdr:nvCxnSpPr>
      <xdr:spPr>
        <a:xfrm>
          <a:off x="3745230" y="6505575"/>
          <a:ext cx="0" cy="124587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533400</xdr:colOff>
      <xdr:row>30</xdr:row>
      <xdr:rowOff>104775</xdr:rowOff>
    </xdr:from>
    <xdr:to>
      <xdr:col>14</xdr:col>
      <xdr:colOff>428625</xdr:colOff>
      <xdr:row>30</xdr:row>
      <xdr:rowOff>104775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4011412-BC7F-4F93-9B43-01D6CE09E5EB}"/>
            </a:ext>
          </a:extLst>
        </xdr:cNvPr>
        <xdr:cNvCxnSpPr/>
      </xdr:nvCxnSpPr>
      <xdr:spPr>
        <a:xfrm>
          <a:off x="3733800" y="6494145"/>
          <a:ext cx="5829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104775</xdr:colOff>
      <xdr:row>22</xdr:row>
      <xdr:rowOff>0</xdr:rowOff>
    </xdr:from>
    <xdr:to>
      <xdr:col>8</xdr:col>
      <xdr:colOff>104775</xdr:colOff>
      <xdr:row>22</xdr:row>
      <xdr:rowOff>161925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4ACD99C-07EB-497A-844E-BBD602B2B3CD}"/>
            </a:ext>
          </a:extLst>
        </xdr:cNvPr>
        <xdr:cNvCxnSpPr/>
      </xdr:nvCxnSpPr>
      <xdr:spPr>
        <a:xfrm>
          <a:off x="1998345" y="4572000"/>
          <a:ext cx="0" cy="16383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647700</xdr:colOff>
      <xdr:row>19</xdr:row>
      <xdr:rowOff>123825</xdr:rowOff>
    </xdr:from>
    <xdr:ext cx="806696" cy="30480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BF0D154-4D81-4283-B8E7-719C26B1D8DA}"/>
            </a:ext>
          </a:extLst>
        </xdr:cNvPr>
        <xdr:cNvSpPr txBox="1"/>
      </xdr:nvSpPr>
      <xdr:spPr>
        <a:xfrm>
          <a:off x="3848100" y="3935730"/>
          <a:ext cx="806696" cy="304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000">
              <a:latin typeface="+mn-lt"/>
            </a:rPr>
            <a:t>C</a:t>
          </a:r>
          <a:r>
            <a:rPr kumimoji="1" lang="ja-JP" altLang="en-US" sz="1000">
              <a:latin typeface="+mn-lt"/>
              <a:ea typeface="Meiryo UI" panose="020B0604030504040204" pitchFamily="50" charset="-128"/>
            </a:rPr>
            <a:t>＝</a:t>
          </a:r>
          <a:r>
            <a:rPr kumimoji="1" lang="en-US" altLang="ja-JP" sz="1000">
              <a:latin typeface="+mn-lt"/>
            </a:rPr>
            <a:t>B×2.33</a:t>
          </a:r>
          <a:endParaRPr kumimoji="1" lang="ja-JP" altLang="en-US" sz="1000">
            <a:latin typeface="+mn-lt"/>
          </a:endParaRPr>
        </a:p>
      </xdr:txBody>
    </xdr:sp>
    <xdr:clientData/>
  </xdr:oneCellAnchor>
  <xdr:twoCellAnchor>
    <xdr:from>
      <xdr:col>1</xdr:col>
      <xdr:colOff>619125</xdr:colOff>
      <xdr:row>38</xdr:row>
      <xdr:rowOff>190500</xdr:rowOff>
    </xdr:from>
    <xdr:to>
      <xdr:col>18</xdr:col>
      <xdr:colOff>180975</xdr:colOff>
      <xdr:row>38</xdr:row>
      <xdr:rowOff>190500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123F26CA-0239-4C7A-8D49-436A03053E18}"/>
            </a:ext>
          </a:extLst>
        </xdr:cNvPr>
        <xdr:cNvCxnSpPr/>
      </xdr:nvCxnSpPr>
      <xdr:spPr>
        <a:xfrm>
          <a:off x="802005" y="8515350"/>
          <a:ext cx="470154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609601</xdr:colOff>
      <xdr:row>38</xdr:row>
      <xdr:rowOff>200025</xdr:rowOff>
    </xdr:from>
    <xdr:to>
      <xdr:col>1</xdr:col>
      <xdr:colOff>619125</xdr:colOff>
      <xdr:row>40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FDFDBB46-5CBF-45BB-BE57-B31F9FB9C4B3}"/>
            </a:ext>
          </a:extLst>
        </xdr:cNvPr>
        <xdr:cNvCxnSpPr/>
      </xdr:nvCxnSpPr>
      <xdr:spPr>
        <a:xfrm flipH="1">
          <a:off x="790576" y="8526780"/>
          <a:ext cx="11429" cy="27051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161925</xdr:colOff>
      <xdr:row>38</xdr:row>
      <xdr:rowOff>9525</xdr:rowOff>
    </xdr:from>
    <xdr:to>
      <xdr:col>18</xdr:col>
      <xdr:colOff>161925</xdr:colOff>
      <xdr:row>38</xdr:row>
      <xdr:rowOff>190500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A62954F3-CAD8-433F-973A-31EC5FBA7CB6}"/>
            </a:ext>
          </a:extLst>
        </xdr:cNvPr>
        <xdr:cNvCxnSpPr/>
      </xdr:nvCxnSpPr>
      <xdr:spPr>
        <a:xfrm>
          <a:off x="5488305" y="8336280"/>
          <a:ext cx="0" cy="17907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38101</xdr:colOff>
      <xdr:row>20</xdr:row>
      <xdr:rowOff>28575</xdr:rowOff>
    </xdr:from>
    <xdr:to>
      <xdr:col>7</xdr:col>
      <xdr:colOff>152401</xdr:colOff>
      <xdr:row>21</xdr:row>
      <xdr:rowOff>19050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DE3689B-3B51-449D-B2CF-DF465954128E}"/>
            </a:ext>
          </a:extLst>
        </xdr:cNvPr>
        <xdr:cNvSpPr txBox="1"/>
      </xdr:nvSpPr>
      <xdr:spPr>
        <a:xfrm>
          <a:off x="1581151" y="4027170"/>
          <a:ext cx="1143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47626</xdr:colOff>
      <xdr:row>20</xdr:row>
      <xdr:rowOff>28575</xdr:rowOff>
    </xdr:from>
    <xdr:to>
      <xdr:col>11</xdr:col>
      <xdr:colOff>161926</xdr:colOff>
      <xdr:row>21</xdr:row>
      <xdr:rowOff>19050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C6B3B36-452C-455F-9F23-207FDB716FA1}"/>
            </a:ext>
          </a:extLst>
        </xdr:cNvPr>
        <xdr:cNvSpPr txBox="1"/>
      </xdr:nvSpPr>
      <xdr:spPr>
        <a:xfrm>
          <a:off x="2773681" y="4027170"/>
          <a:ext cx="114300" cy="274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23</xdr:row>
      <xdr:rowOff>161925</xdr:rowOff>
    </xdr:from>
    <xdr:to>
      <xdr:col>9</xdr:col>
      <xdr:colOff>9525</xdr:colOff>
      <xdr:row>25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D53B112-AF3B-49A4-9B39-A918272BACC4}"/>
            </a:ext>
          </a:extLst>
        </xdr:cNvPr>
        <xdr:cNvSpPr txBox="1"/>
      </xdr:nvSpPr>
      <xdr:spPr>
        <a:xfrm>
          <a:off x="1581150" y="4926330"/>
          <a:ext cx="601980" cy="31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/>
            <a:t>D</a:t>
          </a:r>
          <a:r>
            <a:rPr kumimoji="1" lang="ja-JP" altLang="en-US" sz="1100"/>
            <a:t>＝</a:t>
          </a:r>
          <a:r>
            <a:rPr kumimoji="1" lang="en-US" altLang="ja-JP" sz="1100"/>
            <a:t>A</a:t>
          </a:r>
          <a:r>
            <a:rPr kumimoji="1" lang="ja-JP" altLang="en-US" sz="1100"/>
            <a:t>＋</a:t>
          </a:r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7</xdr:col>
      <xdr:colOff>28575</xdr:colOff>
      <xdr:row>28</xdr:row>
      <xdr:rowOff>190500</xdr:rowOff>
    </xdr:from>
    <xdr:to>
      <xdr:col>9</xdr:col>
      <xdr:colOff>0</xdr:colOff>
      <xdr:row>29</xdr:row>
      <xdr:rowOff>171450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A731B30-8770-4371-8D92-E11E87D5DA75}"/>
            </a:ext>
          </a:extLst>
        </xdr:cNvPr>
        <xdr:cNvSpPr txBox="1"/>
      </xdr:nvSpPr>
      <xdr:spPr>
        <a:xfrm>
          <a:off x="1569720" y="6057900"/>
          <a:ext cx="601980" cy="215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/>
            <a:t>E</a:t>
          </a:r>
          <a:r>
            <a:rPr kumimoji="1" lang="ja-JP" altLang="en-US" sz="1100"/>
            <a:t>＝</a:t>
          </a:r>
          <a:r>
            <a:rPr kumimoji="1" lang="en-US" altLang="ja-JP" sz="1100"/>
            <a:t>D÷6</a:t>
          </a:r>
          <a:endParaRPr kumimoji="1" lang="ja-JP" altLang="en-US" sz="1100"/>
        </a:p>
      </xdr:txBody>
    </xdr:sp>
    <xdr:clientData/>
  </xdr:twoCellAnchor>
  <xdr:twoCellAnchor>
    <xdr:from>
      <xdr:col>15</xdr:col>
      <xdr:colOff>28574</xdr:colOff>
      <xdr:row>28</xdr:row>
      <xdr:rowOff>209550</xdr:rowOff>
    </xdr:from>
    <xdr:to>
      <xdr:col>17</xdr:col>
      <xdr:colOff>180974</xdr:colOff>
      <xdr:row>30</xdr:row>
      <xdr:rowOff>19050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78710D3-51D8-4C92-8F85-A25D9A745490}"/>
            </a:ext>
          </a:extLst>
        </xdr:cNvPr>
        <xdr:cNvSpPr txBox="1"/>
      </xdr:nvSpPr>
      <xdr:spPr>
        <a:xfrm>
          <a:off x="4370069" y="6073140"/>
          <a:ext cx="8953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/>
            <a:t>F</a:t>
          </a:r>
          <a:r>
            <a:rPr kumimoji="1" lang="ja-JP" altLang="en-US" sz="1100"/>
            <a:t>＝</a:t>
          </a:r>
          <a:r>
            <a:rPr kumimoji="1" lang="en-US" altLang="ja-JP" sz="1100"/>
            <a:t>E÷1000</a:t>
          </a:r>
          <a:endParaRPr kumimoji="1" lang="ja-JP" altLang="en-US" sz="1100"/>
        </a:p>
      </xdr:txBody>
    </xdr:sp>
    <xdr:clientData/>
  </xdr:twoCellAnchor>
  <xdr:twoCellAnchor>
    <xdr:from>
      <xdr:col>8</xdr:col>
      <xdr:colOff>28576</xdr:colOff>
      <xdr:row>35</xdr:row>
      <xdr:rowOff>228600</xdr:rowOff>
    </xdr:from>
    <xdr:to>
      <xdr:col>8</xdr:col>
      <xdr:colOff>171450</xdr:colOff>
      <xdr:row>36</xdr:row>
      <xdr:rowOff>180975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0FFFFF9-15E1-47AC-B06A-FD92DE5E73AA}"/>
            </a:ext>
          </a:extLst>
        </xdr:cNvPr>
        <xdr:cNvSpPr txBox="1"/>
      </xdr:nvSpPr>
      <xdr:spPr>
        <a:xfrm>
          <a:off x="1922146" y="7743825"/>
          <a:ext cx="140969" cy="188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/>
            <a:t>F</a:t>
          </a:r>
          <a:endParaRPr kumimoji="1" lang="ja-JP" altLang="en-US" sz="1100"/>
        </a:p>
      </xdr:txBody>
    </xdr:sp>
    <xdr:clientData/>
  </xdr:twoCellAnchor>
  <xdr:twoCellAnchor>
    <xdr:from>
      <xdr:col>15</xdr:col>
      <xdr:colOff>28576</xdr:colOff>
      <xdr:row>36</xdr:row>
      <xdr:rowOff>9525</xdr:rowOff>
    </xdr:from>
    <xdr:to>
      <xdr:col>15</xdr:col>
      <xdr:colOff>142876</xdr:colOff>
      <xdr:row>36</xdr:row>
      <xdr:rowOff>190500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F5F1ECB2-112C-44B1-B456-A9B2CD258D1E}"/>
            </a:ext>
          </a:extLst>
        </xdr:cNvPr>
        <xdr:cNvSpPr txBox="1"/>
      </xdr:nvSpPr>
      <xdr:spPr>
        <a:xfrm>
          <a:off x="4370071" y="7764780"/>
          <a:ext cx="114300" cy="1790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/>
            <a:t>G</a:t>
          </a:r>
          <a:endParaRPr kumimoji="1" lang="ja-JP" altLang="en-US" sz="1100"/>
        </a:p>
      </xdr:txBody>
    </xdr:sp>
    <xdr:clientData/>
  </xdr:twoCellAnchor>
  <xdr:twoCellAnchor>
    <xdr:from>
      <xdr:col>1</xdr:col>
      <xdr:colOff>19051</xdr:colOff>
      <xdr:row>41</xdr:row>
      <xdr:rowOff>28575</xdr:rowOff>
    </xdr:from>
    <xdr:to>
      <xdr:col>1</xdr:col>
      <xdr:colOff>133351</xdr:colOff>
      <xdr:row>41</xdr:row>
      <xdr:rowOff>209550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DD2D549-C5FC-4B41-A670-BAB94A451571}"/>
            </a:ext>
          </a:extLst>
        </xdr:cNvPr>
        <xdr:cNvSpPr txBox="1"/>
      </xdr:nvSpPr>
      <xdr:spPr>
        <a:xfrm>
          <a:off x="196216" y="9094470"/>
          <a:ext cx="114300" cy="1790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/>
            <a:t>G</a:t>
          </a:r>
          <a:endParaRPr kumimoji="1" lang="ja-JP" altLang="en-US" sz="1100"/>
        </a:p>
      </xdr:txBody>
    </xdr:sp>
    <xdr:clientData/>
  </xdr:twoCellAnchor>
  <xdr:oneCellAnchor>
    <xdr:from>
      <xdr:col>9</xdr:col>
      <xdr:colOff>203743</xdr:colOff>
      <xdr:row>24</xdr:row>
      <xdr:rowOff>237696</xdr:rowOff>
    </xdr:from>
    <xdr:ext cx="350802" cy="311496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28BDA2B0-FAC3-4ECA-B32C-F0FF798BBEF2}"/>
            </a:ext>
          </a:extLst>
        </xdr:cNvPr>
        <xdr:cNvSpPr txBox="1"/>
      </xdr:nvSpPr>
      <xdr:spPr>
        <a:xfrm>
          <a:off x="2379253" y="5192601"/>
          <a:ext cx="350802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/>
            <a:t>kg</a:t>
          </a:r>
          <a:endParaRPr kumimoji="1" lang="ja-JP" altLang="en-US" sz="1400"/>
        </a:p>
      </xdr:txBody>
    </xdr:sp>
    <xdr:clientData/>
  </xdr:oneCellAnchor>
  <xdr:oneCellAnchor>
    <xdr:from>
      <xdr:col>9</xdr:col>
      <xdr:colOff>206729</xdr:colOff>
      <xdr:row>29</xdr:row>
      <xdr:rowOff>240687</xdr:rowOff>
    </xdr:from>
    <xdr:ext cx="350802" cy="311496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313F2A1-26AB-4979-A9EE-AF6ADFBBF16F}"/>
            </a:ext>
          </a:extLst>
        </xdr:cNvPr>
        <xdr:cNvSpPr txBox="1"/>
      </xdr:nvSpPr>
      <xdr:spPr>
        <a:xfrm>
          <a:off x="2382239" y="6350022"/>
          <a:ext cx="350802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/>
            <a:t>kg</a:t>
          </a:r>
          <a:endParaRPr kumimoji="1" lang="ja-JP" altLang="en-US" sz="1400"/>
        </a:p>
      </xdr:txBody>
    </xdr:sp>
    <xdr:clientData/>
  </xdr:oneCellAnchor>
  <xdr:oneCellAnchor>
    <xdr:from>
      <xdr:col>20</xdr:col>
      <xdr:colOff>12767</xdr:colOff>
      <xdr:row>29</xdr:row>
      <xdr:rowOff>270838</xdr:rowOff>
    </xdr:from>
    <xdr:ext cx="492443" cy="292324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00CE3F8-4D7F-4872-8881-AECBC1FB68EC}"/>
            </a:ext>
          </a:extLst>
        </xdr:cNvPr>
        <xdr:cNvSpPr txBox="1"/>
      </xdr:nvSpPr>
      <xdr:spPr>
        <a:xfrm>
          <a:off x="5817302" y="6378268"/>
          <a:ext cx="492443" cy="2923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MS Gothic" panose="020B0609070205080204" pitchFamily="49" charset="-128"/>
              <a:ea typeface="MS Gothic" panose="020B0609070205080204" pitchFamily="49" charset="-128"/>
            </a:rPr>
            <a:t>トン</a:t>
          </a:r>
        </a:p>
      </xdr:txBody>
    </xdr:sp>
    <xdr:clientData/>
  </xdr:oneCellAnchor>
  <xdr:oneCellAnchor>
    <xdr:from>
      <xdr:col>13</xdr:col>
      <xdr:colOff>192333</xdr:colOff>
      <xdr:row>36</xdr:row>
      <xdr:rowOff>273827</xdr:rowOff>
    </xdr:from>
    <xdr:ext cx="492443" cy="292324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164BD82-7082-41C5-8417-0EDCA0384AE7}"/>
            </a:ext>
          </a:extLst>
        </xdr:cNvPr>
        <xdr:cNvSpPr txBox="1"/>
      </xdr:nvSpPr>
      <xdr:spPr>
        <a:xfrm>
          <a:off x="3392733" y="8029082"/>
          <a:ext cx="492443" cy="2923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MS Gothic" panose="020B0609070205080204" pitchFamily="49" charset="-128"/>
              <a:ea typeface="MS Gothic" panose="020B0609070205080204" pitchFamily="49" charset="-128"/>
            </a:rPr>
            <a:t>トン</a:t>
          </a:r>
        </a:p>
      </xdr:txBody>
    </xdr:sp>
    <xdr:clientData/>
  </xdr:oneCellAnchor>
  <xdr:oneCellAnchor>
    <xdr:from>
      <xdr:col>20</xdr:col>
      <xdr:colOff>149411</xdr:colOff>
      <xdr:row>36</xdr:row>
      <xdr:rowOff>264865</xdr:rowOff>
    </xdr:from>
    <xdr:ext cx="338554" cy="292324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C1BCF8-2D06-4C3C-8BAD-EAC633F26583}"/>
            </a:ext>
          </a:extLst>
        </xdr:cNvPr>
        <xdr:cNvSpPr txBox="1"/>
      </xdr:nvSpPr>
      <xdr:spPr>
        <a:xfrm>
          <a:off x="5950136" y="8018215"/>
          <a:ext cx="338554" cy="2923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MS Gothic" panose="020B0609070205080204" pitchFamily="49" charset="-128"/>
              <a:ea typeface="MS Gothic" panose="020B0609070205080204" pitchFamily="49" charset="-128"/>
            </a:rPr>
            <a:t>円</a:t>
          </a:r>
        </a:p>
      </xdr:txBody>
    </xdr:sp>
    <xdr:clientData/>
  </xdr:oneCellAnchor>
  <xdr:oneCellAnchor>
    <xdr:from>
      <xdr:col>20</xdr:col>
      <xdr:colOff>152398</xdr:colOff>
      <xdr:row>41</xdr:row>
      <xdr:rowOff>267850</xdr:rowOff>
    </xdr:from>
    <xdr:ext cx="338554" cy="292324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14886CA-9834-4BBF-909E-870804A8E71E}"/>
            </a:ext>
          </a:extLst>
        </xdr:cNvPr>
        <xdr:cNvSpPr txBox="1"/>
      </xdr:nvSpPr>
      <xdr:spPr>
        <a:xfrm>
          <a:off x="5953123" y="9335650"/>
          <a:ext cx="338554" cy="2923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MS Gothic" panose="020B0609070205080204" pitchFamily="49" charset="-128"/>
              <a:ea typeface="MS Gothic" panose="020B0609070205080204" pitchFamily="49" charset="-128"/>
            </a:rPr>
            <a:t>円</a:t>
          </a:r>
        </a:p>
      </xdr:txBody>
    </xdr:sp>
    <xdr:clientData/>
  </xdr:oneCellAnchor>
  <xdr:oneCellAnchor>
    <xdr:from>
      <xdr:col>2</xdr:col>
      <xdr:colOff>237702</xdr:colOff>
      <xdr:row>41</xdr:row>
      <xdr:rowOff>264864</xdr:rowOff>
    </xdr:from>
    <xdr:ext cx="338554" cy="292324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F847CEF-7ACC-4C5A-A904-0AFAC725A90B}"/>
            </a:ext>
          </a:extLst>
        </xdr:cNvPr>
        <xdr:cNvSpPr txBox="1"/>
      </xdr:nvSpPr>
      <xdr:spPr>
        <a:xfrm>
          <a:off x="1220682" y="9332664"/>
          <a:ext cx="338554" cy="2923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MS Gothic" panose="020B0609070205080204" pitchFamily="49" charset="-128"/>
              <a:ea typeface="MS Gothic" panose="020B0609070205080204" pitchFamily="49" charset="-128"/>
            </a:rPr>
            <a:t>円</a:t>
          </a:r>
        </a:p>
      </xdr:txBody>
    </xdr:sp>
    <xdr:clientData/>
  </xdr:oneCellAnchor>
  <xdr:twoCellAnchor editAs="oneCell">
    <xdr:from>
      <xdr:col>2</xdr:col>
      <xdr:colOff>89647</xdr:colOff>
      <xdr:row>0</xdr:row>
      <xdr:rowOff>221161</xdr:rowOff>
    </xdr:from>
    <xdr:to>
      <xdr:col>9</xdr:col>
      <xdr:colOff>22188</xdr:colOff>
      <xdr:row>3</xdr:row>
      <xdr:rowOff>55173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92BE3E5-7FB4-4E7D-BCD1-9FB181022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532" y="219256"/>
          <a:ext cx="1119356" cy="521717"/>
        </a:xfrm>
        <a:prstGeom prst="rect">
          <a:avLst/>
        </a:prstGeom>
      </xdr:spPr>
    </xdr:pic>
    <xdr:clientData/>
  </xdr:twoCellAnchor>
  <xdr:twoCellAnchor editAs="oneCell">
    <xdr:from>
      <xdr:col>15</xdr:col>
      <xdr:colOff>336178</xdr:colOff>
      <xdr:row>0</xdr:row>
      <xdr:rowOff>221161</xdr:rowOff>
    </xdr:from>
    <xdr:to>
      <xdr:col>20</xdr:col>
      <xdr:colOff>18603</xdr:colOff>
      <xdr:row>3</xdr:row>
      <xdr:rowOff>55173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516D7D34-6E24-45BA-A230-3F8106E01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7673" y="219256"/>
          <a:ext cx="1141655" cy="521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3292-F598-47C3-8A90-ACC0AEFE17F5}">
  <sheetPr>
    <pageSetUpPr fitToPage="1"/>
  </sheetPr>
  <dimension ref="A1:AG46"/>
  <sheetViews>
    <sheetView tabSelected="1" view="pageBreakPreview" zoomScaleNormal="114" zoomScaleSheetLayoutView="100" workbookViewId="0">
      <selection activeCell="A46" sqref="A46:X46"/>
    </sheetView>
  </sheetViews>
  <sheetFormatPr defaultColWidth="8.8984375" defaultRowHeight="18" x14ac:dyDescent="0.45"/>
  <cols>
    <col min="1" max="1" width="2.3984375" customWidth="1"/>
    <col min="2" max="2" width="10.5" customWidth="1"/>
    <col min="3" max="4" width="3.09765625" customWidth="1"/>
    <col min="5" max="5" width="1.09765625" customWidth="1"/>
    <col min="6" max="7" width="3.09765625" hidden="1" customWidth="1"/>
    <col min="8" max="8" width="4.59765625" customWidth="1"/>
    <col min="9" max="11" width="3.59765625" customWidth="1"/>
    <col min="12" max="13" width="3.09765625" customWidth="1"/>
    <col min="14" max="14" width="9" customWidth="1"/>
    <col min="15" max="15" width="6" customWidth="1"/>
    <col min="16" max="16" width="6.59765625" customWidth="1"/>
    <col min="17" max="23" width="3.09765625" customWidth="1"/>
    <col min="24" max="24" width="3.3984375" customWidth="1"/>
  </cols>
  <sheetData>
    <row r="1" spans="1:29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29" x14ac:dyDescent="0.4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9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9" ht="18.600000000000001" customHeight="1" x14ac:dyDescent="0.4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9" ht="9" customHeight="1" x14ac:dyDescent="0.45"/>
    <row r="6" spans="1:29" s="2" customFormat="1" ht="19.5" customHeight="1" thickBot="1" x14ac:dyDescent="0.5">
      <c r="A6" s="2" t="s">
        <v>3</v>
      </c>
      <c r="R6" s="2" t="s">
        <v>4</v>
      </c>
    </row>
    <row r="7" spans="1:29" s="2" customFormat="1" ht="15" customHeight="1" x14ac:dyDescent="0.45">
      <c r="B7" s="7" t="s">
        <v>5</v>
      </c>
      <c r="C7" s="8"/>
      <c r="D7" s="8"/>
      <c r="E7" s="8"/>
      <c r="F7" s="8"/>
      <c r="G7" s="8"/>
      <c r="H7" s="9" t="s">
        <v>6</v>
      </c>
      <c r="I7" s="10"/>
      <c r="J7" s="10"/>
      <c r="K7" s="11"/>
      <c r="L7" s="12" t="s">
        <v>7</v>
      </c>
      <c r="M7" s="13"/>
      <c r="N7" s="14"/>
      <c r="O7" s="15"/>
      <c r="P7" s="16"/>
      <c r="Q7" s="17"/>
      <c r="S7" s="18" t="s">
        <v>8</v>
      </c>
      <c r="T7" s="18"/>
      <c r="U7" s="18"/>
      <c r="V7" s="18"/>
      <c r="W7" s="18"/>
      <c r="X7" s="18"/>
    </row>
    <row r="8" spans="1:29" s="2" customFormat="1" ht="18.600000000000001" thickBot="1" x14ac:dyDescent="0.5">
      <c r="B8" s="19"/>
      <c r="C8" s="20"/>
      <c r="D8" s="20"/>
      <c r="E8" s="20"/>
      <c r="F8" s="20"/>
      <c r="G8" s="20"/>
      <c r="H8" s="21"/>
      <c r="I8" s="22"/>
      <c r="J8" s="22"/>
      <c r="K8" s="23"/>
      <c r="L8" s="19" t="s">
        <v>9</v>
      </c>
      <c r="M8" s="24"/>
      <c r="N8" s="25"/>
      <c r="O8" s="26" t="s">
        <v>10</v>
      </c>
      <c r="P8" s="24"/>
      <c r="Q8" s="27"/>
      <c r="S8" s="18"/>
      <c r="T8" s="18"/>
      <c r="U8" s="18"/>
      <c r="V8" s="18"/>
      <c r="W8" s="18"/>
      <c r="X8" s="18"/>
    </row>
    <row r="9" spans="1:29" s="2" customFormat="1" ht="15" customHeight="1" x14ac:dyDescent="0.45">
      <c r="B9" s="28" t="s">
        <v>11</v>
      </c>
      <c r="C9" s="29"/>
      <c r="D9" s="29"/>
      <c r="E9" s="29"/>
      <c r="F9" s="29"/>
      <c r="G9" s="30"/>
      <c r="H9" s="31"/>
      <c r="I9" s="32"/>
      <c r="J9" s="32"/>
      <c r="K9" s="33"/>
      <c r="L9" s="34"/>
      <c r="M9" s="35"/>
      <c r="N9" s="36"/>
      <c r="O9" s="37"/>
      <c r="P9" s="38"/>
      <c r="Q9" s="39"/>
      <c r="S9" s="18"/>
      <c r="T9" s="18"/>
      <c r="U9" s="18"/>
      <c r="V9" s="18"/>
      <c r="W9" s="18"/>
      <c r="X9" s="18"/>
      <c r="Y9" s="40"/>
      <c r="Z9" s="40"/>
      <c r="AA9" s="40"/>
      <c r="AB9" s="40"/>
      <c r="AC9" s="41"/>
    </row>
    <row r="10" spans="1:29" s="2" customFormat="1" ht="15" customHeight="1" x14ac:dyDescent="0.45">
      <c r="B10" s="42"/>
      <c r="C10" s="43"/>
      <c r="D10" s="43"/>
      <c r="E10" s="43"/>
      <c r="F10" s="43"/>
      <c r="G10" s="44"/>
      <c r="H10" s="45"/>
      <c r="I10" s="46"/>
      <c r="J10" s="46"/>
      <c r="K10" s="47"/>
      <c r="L10" s="48"/>
      <c r="M10" s="49"/>
      <c r="N10" s="50"/>
      <c r="O10" s="51"/>
      <c r="P10" s="52"/>
      <c r="Q10" s="53"/>
      <c r="S10" s="18"/>
      <c r="T10" s="18"/>
      <c r="U10" s="18"/>
      <c r="V10" s="18"/>
      <c r="W10" s="18"/>
      <c r="X10" s="18"/>
      <c r="Y10" s="40"/>
      <c r="Z10" s="40"/>
      <c r="AA10" s="40"/>
      <c r="AB10" s="40"/>
      <c r="AC10" s="40"/>
    </row>
    <row r="11" spans="1:29" s="2" customFormat="1" ht="15" customHeight="1" x14ac:dyDescent="0.45">
      <c r="B11" s="54" t="s">
        <v>12</v>
      </c>
      <c r="C11" s="55"/>
      <c r="D11" s="55"/>
      <c r="E11" s="55"/>
      <c r="F11" s="55"/>
      <c r="G11" s="56"/>
      <c r="H11" s="57"/>
      <c r="I11" s="58"/>
      <c r="J11" s="58"/>
      <c r="K11" s="59"/>
      <c r="L11" s="60"/>
      <c r="M11" s="61"/>
      <c r="N11" s="62"/>
      <c r="O11" s="63"/>
      <c r="P11" s="64"/>
      <c r="Q11" s="65"/>
      <c r="R11" s="66"/>
      <c r="S11" s="18"/>
      <c r="T11" s="18"/>
      <c r="U11" s="18"/>
      <c r="V11" s="18"/>
      <c r="W11" s="18"/>
      <c r="X11" s="18"/>
      <c r="Y11" s="40"/>
      <c r="Z11" s="40"/>
      <c r="AA11" s="40"/>
      <c r="AB11" s="40"/>
      <c r="AC11" s="40"/>
    </row>
    <row r="12" spans="1:29" s="2" customFormat="1" ht="15" customHeight="1" x14ac:dyDescent="0.45">
      <c r="B12" s="67"/>
      <c r="C12" s="68"/>
      <c r="D12" s="68"/>
      <c r="E12" s="68"/>
      <c r="F12" s="68"/>
      <c r="G12" s="69"/>
      <c r="H12" s="45"/>
      <c r="I12" s="46"/>
      <c r="J12" s="46"/>
      <c r="K12" s="47"/>
      <c r="L12" s="48"/>
      <c r="M12" s="49"/>
      <c r="N12" s="50"/>
      <c r="O12" s="63"/>
      <c r="P12" s="64"/>
      <c r="Q12" s="65"/>
      <c r="R12" s="66"/>
      <c r="S12" s="18"/>
      <c r="T12" s="18"/>
      <c r="U12" s="18"/>
      <c r="V12" s="18"/>
      <c r="W12" s="18"/>
      <c r="X12" s="18"/>
      <c r="Y12" s="40"/>
      <c r="Z12" s="40"/>
      <c r="AA12" s="40"/>
      <c r="AB12" s="40"/>
      <c r="AC12" s="40"/>
    </row>
    <row r="13" spans="1:29" ht="15" customHeight="1" x14ac:dyDescent="0.45">
      <c r="B13" s="70" t="s">
        <v>13</v>
      </c>
      <c r="C13" s="71"/>
      <c r="D13" s="71"/>
      <c r="E13" s="71"/>
      <c r="F13" s="71"/>
      <c r="G13" s="72"/>
      <c r="H13" s="57"/>
      <c r="I13" s="58"/>
      <c r="J13" s="58"/>
      <c r="K13" s="59"/>
      <c r="L13" s="60"/>
      <c r="M13" s="61"/>
      <c r="N13" s="62"/>
      <c r="O13" s="63"/>
      <c r="P13" s="64"/>
      <c r="Q13" s="65"/>
      <c r="R13" s="2" t="s">
        <v>14</v>
      </c>
      <c r="Y13" s="40"/>
      <c r="Z13" s="40"/>
      <c r="AA13" s="40"/>
      <c r="AB13" s="40"/>
      <c r="AC13" s="40"/>
    </row>
    <row r="14" spans="1:29" ht="15" customHeight="1" x14ac:dyDescent="0.45">
      <c r="B14" s="42"/>
      <c r="C14" s="43"/>
      <c r="D14" s="43"/>
      <c r="E14" s="43"/>
      <c r="F14" s="43"/>
      <c r="G14" s="73"/>
      <c r="H14" s="45"/>
      <c r="I14" s="46"/>
      <c r="J14" s="46"/>
      <c r="K14" s="47"/>
      <c r="L14" s="48"/>
      <c r="M14" s="49"/>
      <c r="N14" s="50"/>
      <c r="O14" s="63"/>
      <c r="P14" s="64"/>
      <c r="Q14" s="65"/>
      <c r="S14" s="74" t="s">
        <v>15</v>
      </c>
      <c r="T14" s="74"/>
      <c r="U14" s="74"/>
      <c r="V14" s="74"/>
      <c r="W14" s="74"/>
      <c r="X14" s="74"/>
      <c r="Y14" s="40"/>
      <c r="Z14" s="40"/>
      <c r="AA14" s="40"/>
      <c r="AB14" s="40"/>
      <c r="AC14" s="40"/>
    </row>
    <row r="15" spans="1:29" ht="15" customHeight="1" x14ac:dyDescent="0.45">
      <c r="B15" s="54" t="s">
        <v>16</v>
      </c>
      <c r="C15" s="55"/>
      <c r="D15" s="55"/>
      <c r="E15" s="55"/>
      <c r="F15" s="55"/>
      <c r="G15" s="56"/>
      <c r="H15" s="57"/>
      <c r="I15" s="58"/>
      <c r="J15" s="58"/>
      <c r="K15" s="59"/>
      <c r="L15" s="60"/>
      <c r="M15" s="61"/>
      <c r="N15" s="62"/>
      <c r="O15" s="63"/>
      <c r="P15" s="64"/>
      <c r="Q15" s="65"/>
      <c r="S15" s="74"/>
      <c r="T15" s="74"/>
      <c r="U15" s="74"/>
      <c r="V15" s="74"/>
      <c r="W15" s="74"/>
      <c r="X15" s="74"/>
      <c r="Y15" s="40"/>
      <c r="Z15" s="40"/>
      <c r="AA15" s="40"/>
      <c r="AB15" s="40"/>
      <c r="AC15" s="40"/>
    </row>
    <row r="16" spans="1:29" ht="15" customHeight="1" x14ac:dyDescent="0.45">
      <c r="B16" s="67"/>
      <c r="C16" s="68"/>
      <c r="D16" s="68"/>
      <c r="E16" s="68"/>
      <c r="F16" s="68"/>
      <c r="G16" s="69"/>
      <c r="H16" s="45"/>
      <c r="I16" s="46"/>
      <c r="J16" s="46"/>
      <c r="K16" s="47"/>
      <c r="L16" s="75"/>
      <c r="M16" s="76"/>
      <c r="N16" s="77"/>
      <c r="O16" s="63"/>
      <c r="P16" s="64"/>
      <c r="Q16" s="65"/>
      <c r="S16" s="74"/>
      <c r="T16" s="74"/>
      <c r="U16" s="74"/>
      <c r="V16" s="74"/>
      <c r="W16" s="74"/>
      <c r="X16" s="74"/>
    </row>
    <row r="17" spans="2:33" ht="15" customHeight="1" x14ac:dyDescent="0.45">
      <c r="B17" s="70" t="s">
        <v>17</v>
      </c>
      <c r="C17" s="71"/>
      <c r="D17" s="71"/>
      <c r="E17" s="71"/>
      <c r="F17" s="71"/>
      <c r="G17" s="72"/>
      <c r="H17" s="57"/>
      <c r="I17" s="58"/>
      <c r="J17" s="58"/>
      <c r="K17" s="59"/>
      <c r="L17" s="60"/>
      <c r="M17" s="61"/>
      <c r="N17" s="62"/>
      <c r="O17" s="63"/>
      <c r="P17" s="64"/>
      <c r="Q17" s="65"/>
      <c r="S17" s="74"/>
      <c r="T17" s="74"/>
      <c r="U17" s="74"/>
      <c r="V17" s="74"/>
      <c r="W17" s="74"/>
      <c r="X17" s="74"/>
    </row>
    <row r="18" spans="2:33" ht="15" customHeight="1" x14ac:dyDescent="0.45">
      <c r="B18" s="78"/>
      <c r="C18" s="79"/>
      <c r="D18" s="79"/>
      <c r="E18" s="79"/>
      <c r="F18" s="79"/>
      <c r="G18" s="80"/>
      <c r="H18" s="45"/>
      <c r="I18" s="46"/>
      <c r="J18" s="46"/>
      <c r="K18" s="47"/>
      <c r="L18" s="75"/>
      <c r="M18" s="76"/>
      <c r="N18" s="77"/>
      <c r="O18" s="63"/>
      <c r="P18" s="64"/>
      <c r="Q18" s="65"/>
      <c r="S18" s="74"/>
      <c r="T18" s="74"/>
      <c r="U18" s="74"/>
      <c r="V18" s="74"/>
      <c r="W18" s="74"/>
      <c r="X18" s="74"/>
    </row>
    <row r="19" spans="2:33" ht="15" customHeight="1" x14ac:dyDescent="0.45">
      <c r="B19" s="81" t="s">
        <v>18</v>
      </c>
      <c r="C19" s="82"/>
      <c r="D19" s="82"/>
      <c r="E19" s="82"/>
      <c r="F19" s="82"/>
      <c r="G19" s="83"/>
      <c r="H19" s="57"/>
      <c r="I19" s="58"/>
      <c r="J19" s="58"/>
      <c r="K19" s="59"/>
      <c r="L19" s="84"/>
      <c r="M19" s="85"/>
      <c r="N19" s="86"/>
      <c r="O19" s="63"/>
      <c r="P19" s="64"/>
      <c r="Q19" s="65"/>
      <c r="S19" s="87"/>
      <c r="T19" s="87"/>
      <c r="U19" s="87"/>
      <c r="V19" s="87"/>
      <c r="W19" s="87"/>
      <c r="X19" s="87"/>
    </row>
    <row r="20" spans="2:33" ht="15" customHeight="1" x14ac:dyDescent="0.45">
      <c r="B20" s="88"/>
      <c r="C20" s="89"/>
      <c r="D20" s="89"/>
      <c r="E20" s="89"/>
      <c r="F20" s="89"/>
      <c r="G20" s="90"/>
      <c r="H20" s="91"/>
      <c r="I20" s="92"/>
      <c r="J20" s="92"/>
      <c r="K20" s="93"/>
      <c r="L20" s="75"/>
      <c r="M20" s="76"/>
      <c r="N20" s="77"/>
      <c r="O20" s="63"/>
      <c r="P20" s="64"/>
      <c r="Q20" s="65"/>
      <c r="R20" s="94" t="s">
        <v>19</v>
      </c>
      <c r="S20" s="87"/>
      <c r="T20" s="87"/>
      <c r="U20" s="87"/>
      <c r="V20" s="87"/>
      <c r="W20" s="87"/>
      <c r="X20" s="87"/>
    </row>
    <row r="21" spans="2:33" ht="22.35" customHeight="1" x14ac:dyDescent="0.45">
      <c r="B21" s="95" t="s">
        <v>20</v>
      </c>
      <c r="C21" s="96"/>
      <c r="D21" s="96"/>
      <c r="E21" s="96"/>
      <c r="F21" s="96"/>
      <c r="G21" s="97"/>
      <c r="H21" s="98">
        <f>SUM($H$9:$K$20)</f>
        <v>0</v>
      </c>
      <c r="I21" s="99"/>
      <c r="J21" s="99"/>
      <c r="K21" s="100"/>
      <c r="L21" s="101">
        <f>SUM($L$9:$N$20)</f>
        <v>0</v>
      </c>
      <c r="M21" s="102"/>
      <c r="N21" s="103"/>
      <c r="O21" s="104">
        <f>L21*2.33</f>
        <v>0</v>
      </c>
      <c r="P21" s="105"/>
      <c r="Q21" s="106"/>
      <c r="S21" s="74" t="s">
        <v>21</v>
      </c>
      <c r="T21" s="74"/>
      <c r="U21" s="74"/>
      <c r="V21" s="74"/>
      <c r="W21" s="74"/>
      <c r="X21" s="74"/>
    </row>
    <row r="22" spans="2:33" ht="22.35" customHeight="1" thickBot="1" x14ac:dyDescent="0.5">
      <c r="B22" s="107"/>
      <c r="C22" s="108"/>
      <c r="D22" s="108"/>
      <c r="E22" s="108"/>
      <c r="F22" s="108"/>
      <c r="G22" s="109"/>
      <c r="H22" s="110"/>
      <c r="I22" s="111"/>
      <c r="J22" s="111"/>
      <c r="K22" s="112"/>
      <c r="L22" s="113"/>
      <c r="M22" s="114"/>
      <c r="N22" s="115"/>
      <c r="O22" s="116"/>
      <c r="P22" s="117"/>
      <c r="Q22" s="118"/>
      <c r="S22" s="74"/>
      <c r="T22" s="74"/>
      <c r="U22" s="74"/>
      <c r="V22" s="74"/>
      <c r="W22" s="74"/>
      <c r="X22" s="74"/>
    </row>
    <row r="23" spans="2:33" ht="15" customHeight="1" x14ac:dyDescent="0.45">
      <c r="B23" s="119"/>
      <c r="C23" s="119"/>
      <c r="D23" s="119"/>
      <c r="E23" s="119"/>
      <c r="F23" s="119"/>
      <c r="G23" s="119"/>
      <c r="H23" s="120"/>
      <c r="I23" s="120"/>
      <c r="J23" s="120"/>
      <c r="K23" s="120"/>
      <c r="L23" s="119"/>
      <c r="M23" s="119"/>
      <c r="N23" s="119"/>
      <c r="O23" s="121"/>
      <c r="P23" s="121"/>
      <c r="Q23" s="121"/>
      <c r="S23" s="122"/>
      <c r="T23" s="122"/>
      <c r="U23" s="122"/>
      <c r="V23" s="122"/>
      <c r="W23" s="122"/>
      <c r="X23" s="122"/>
    </row>
    <row r="24" spans="2:33" ht="15" customHeight="1" thickBot="1" x14ac:dyDescent="0.5">
      <c r="B24" s="123"/>
      <c r="C24" s="123"/>
      <c r="D24" s="123"/>
      <c r="E24" s="123"/>
      <c r="F24" s="123"/>
      <c r="G24" s="123"/>
      <c r="H24" s="120"/>
      <c r="I24" s="120"/>
      <c r="J24" s="120"/>
      <c r="K24" s="120"/>
      <c r="L24" s="123"/>
      <c r="M24" s="123"/>
      <c r="N24" s="123"/>
      <c r="O24" s="121"/>
      <c r="P24" s="121"/>
      <c r="Q24" s="121"/>
      <c r="S24" s="124"/>
      <c r="T24" s="124"/>
      <c r="U24" s="124"/>
      <c r="V24" s="124"/>
      <c r="W24" s="124"/>
      <c r="X24" s="124"/>
    </row>
    <row r="25" spans="2:33" ht="22.35" customHeight="1" x14ac:dyDescent="0.45">
      <c r="B25" s="9" t="s">
        <v>22</v>
      </c>
      <c r="C25" s="125"/>
      <c r="D25" s="125"/>
      <c r="E25" s="126"/>
      <c r="F25" s="127"/>
      <c r="G25" s="128"/>
      <c r="H25" s="129">
        <f>H21+O21</f>
        <v>0</v>
      </c>
      <c r="I25" s="129"/>
      <c r="J25" s="129"/>
      <c r="K25" s="130"/>
      <c r="L25" s="123"/>
      <c r="M25" s="123"/>
      <c r="N25" s="123"/>
      <c r="O25" s="121"/>
      <c r="P25" s="121"/>
      <c r="Q25" s="121"/>
      <c r="S25" s="124"/>
      <c r="T25" s="124"/>
      <c r="U25" s="124"/>
      <c r="V25" s="124"/>
      <c r="W25" s="124"/>
      <c r="X25" s="124"/>
    </row>
    <row r="26" spans="2:33" ht="22.35" customHeight="1" thickBot="1" x14ac:dyDescent="0.5">
      <c r="B26" s="107"/>
      <c r="C26" s="108"/>
      <c r="D26" s="108"/>
      <c r="E26" s="131"/>
      <c r="F26" s="132"/>
      <c r="G26" s="133"/>
      <c r="H26" s="111"/>
      <c r="I26" s="111"/>
      <c r="J26" s="111"/>
      <c r="K26" s="112"/>
      <c r="L26" s="123"/>
      <c r="M26" s="123"/>
      <c r="N26" s="123"/>
      <c r="O26" s="121"/>
      <c r="P26" s="121"/>
      <c r="Q26" s="121"/>
      <c r="S26" s="124"/>
      <c r="T26" s="124"/>
      <c r="U26" s="124"/>
      <c r="V26" s="124"/>
      <c r="W26" s="124"/>
      <c r="X26" s="124"/>
    </row>
    <row r="27" spans="2:33" ht="9" customHeight="1" x14ac:dyDescent="0.45">
      <c r="B27" s="134"/>
      <c r="C27" s="134"/>
      <c r="D27" s="134"/>
      <c r="E27" s="134"/>
      <c r="F27" s="135"/>
      <c r="G27" s="135"/>
      <c r="H27" s="120"/>
      <c r="I27" s="120"/>
      <c r="J27" s="120"/>
      <c r="K27" s="136"/>
      <c r="L27" s="123"/>
      <c r="M27" s="123"/>
      <c r="N27" s="137"/>
      <c r="O27" s="121"/>
      <c r="P27" s="121"/>
      <c r="Q27" s="121"/>
      <c r="S27" s="124"/>
      <c r="T27" s="124"/>
      <c r="U27" s="124"/>
      <c r="V27" s="124"/>
      <c r="W27" s="124"/>
      <c r="X27" s="124"/>
    </row>
    <row r="28" spans="2:33" ht="18" customHeight="1" x14ac:dyDescent="0.45">
      <c r="B28" s="138"/>
      <c r="C28" s="138"/>
      <c r="D28" s="138"/>
      <c r="E28" s="138"/>
      <c r="H28" s="120"/>
      <c r="I28" s="120"/>
      <c r="J28" s="120"/>
      <c r="K28" s="139" t="s">
        <v>23</v>
      </c>
      <c r="L28" s="123"/>
      <c r="M28" s="123"/>
      <c r="N28" s="123"/>
      <c r="O28" s="121"/>
      <c r="P28" s="140" t="s">
        <v>24</v>
      </c>
      <c r="Q28" s="140"/>
      <c r="R28" s="140"/>
      <c r="S28" s="140"/>
      <c r="T28" s="140"/>
      <c r="U28" s="140"/>
      <c r="V28" s="140"/>
      <c r="W28" s="140"/>
      <c r="X28" s="140"/>
    </row>
    <row r="29" spans="2:33" ht="18.75" customHeight="1" thickBot="1" x14ac:dyDescent="0.5">
      <c r="B29" s="141"/>
      <c r="C29" s="141"/>
      <c r="D29" s="141"/>
      <c r="E29" s="141"/>
      <c r="F29" s="141"/>
      <c r="G29" s="141"/>
      <c r="H29" s="142"/>
      <c r="I29" s="142"/>
      <c r="J29" s="142"/>
      <c r="K29" s="142"/>
      <c r="N29" s="143"/>
      <c r="O29" s="121"/>
      <c r="P29" s="144" t="s">
        <v>25</v>
      </c>
      <c r="Q29" s="144"/>
      <c r="R29" s="144"/>
      <c r="S29" s="144"/>
      <c r="T29" s="144"/>
      <c r="U29" s="144"/>
      <c r="V29" s="144"/>
      <c r="W29" s="144"/>
      <c r="X29" s="144"/>
    </row>
    <row r="30" spans="2:33" ht="22.35" customHeight="1" x14ac:dyDescent="0.45">
      <c r="B30" s="9" t="s">
        <v>26</v>
      </c>
      <c r="C30" s="125"/>
      <c r="D30" s="125"/>
      <c r="E30" s="126"/>
      <c r="F30" s="127"/>
      <c r="G30" s="128"/>
      <c r="H30" s="129">
        <f>H25/6</f>
        <v>0</v>
      </c>
      <c r="I30" s="129"/>
      <c r="J30" s="129"/>
      <c r="K30" s="130"/>
      <c r="M30" s="145" t="s">
        <v>27</v>
      </c>
      <c r="P30" s="146">
        <f>IF($H$30=0,0,IF($H$30&lt;500,1,ROUND($H$30/1000,0)))</f>
        <v>0</v>
      </c>
      <c r="Q30" s="147"/>
      <c r="R30" s="147"/>
      <c r="S30" s="147"/>
      <c r="T30" s="147"/>
      <c r="U30" s="147"/>
      <c r="V30" s="148"/>
      <c r="W30" s="40"/>
    </row>
    <row r="31" spans="2:33" ht="22.35" customHeight="1" thickBot="1" x14ac:dyDescent="0.5">
      <c r="B31" s="107"/>
      <c r="C31" s="108"/>
      <c r="D31" s="108"/>
      <c r="E31" s="131"/>
      <c r="F31" s="132"/>
      <c r="G31" s="133"/>
      <c r="H31" s="111"/>
      <c r="I31" s="111"/>
      <c r="J31" s="111"/>
      <c r="K31" s="112"/>
      <c r="N31" s="120"/>
      <c r="P31" s="149"/>
      <c r="Q31" s="150"/>
      <c r="R31" s="150"/>
      <c r="S31" s="150"/>
      <c r="T31" s="150"/>
      <c r="U31" s="150"/>
      <c r="V31" s="151"/>
      <c r="W31" s="40"/>
    </row>
    <row r="32" spans="2:33" ht="15" customHeight="1" x14ac:dyDescent="0.45">
      <c r="B32" s="119"/>
      <c r="C32" s="119"/>
      <c r="D32" s="119"/>
      <c r="E32" s="119"/>
      <c r="H32" s="120"/>
      <c r="I32" s="120"/>
      <c r="J32" s="120"/>
      <c r="K32" s="120"/>
      <c r="L32" s="120"/>
      <c r="M32" s="120"/>
      <c r="N32" s="120"/>
      <c r="O32" s="152"/>
      <c r="P32" s="152"/>
      <c r="Q32" s="152"/>
      <c r="AA32" s="153"/>
      <c r="AB32" s="153"/>
      <c r="AC32" s="153"/>
      <c r="AD32" s="153"/>
      <c r="AE32" s="153"/>
      <c r="AF32" s="153"/>
      <c r="AG32" s="153"/>
    </row>
    <row r="33" spans="1:30" ht="15" customHeight="1" x14ac:dyDescent="0.45">
      <c r="B33" s="123"/>
      <c r="C33" s="123"/>
      <c r="D33" s="123"/>
      <c r="E33" s="123"/>
      <c r="H33" s="154"/>
      <c r="I33" s="154"/>
      <c r="J33" s="154"/>
      <c r="K33" s="154"/>
      <c r="L33" s="154"/>
      <c r="M33" s="154"/>
      <c r="N33" s="154"/>
      <c r="O33" s="154"/>
      <c r="P33" s="154"/>
      <c r="Q33" s="154"/>
    </row>
    <row r="34" spans="1:30" x14ac:dyDescent="0.45">
      <c r="A34" s="2" t="s">
        <v>28</v>
      </c>
      <c r="N34" s="155"/>
    </row>
    <row r="35" spans="1:30" ht="18" customHeight="1" x14ac:dyDescent="0.45">
      <c r="A35" s="2"/>
      <c r="N35" s="155"/>
      <c r="P35" s="153" t="s">
        <v>29</v>
      </c>
      <c r="Q35" s="153"/>
      <c r="R35" s="153"/>
      <c r="S35" s="153"/>
      <c r="T35" s="153"/>
      <c r="U35" s="153"/>
      <c r="V35" s="153"/>
    </row>
    <row r="36" spans="1:30" ht="18.75" customHeight="1" thickBot="1" x14ac:dyDescent="0.5">
      <c r="B36" s="24" t="s">
        <v>30</v>
      </c>
      <c r="C36" s="24"/>
      <c r="D36" s="24"/>
      <c r="E36" s="24"/>
      <c r="I36" s="156" t="s">
        <v>31</v>
      </c>
      <c r="J36" s="24"/>
      <c r="K36" s="24"/>
      <c r="L36" s="24"/>
      <c r="M36" s="24"/>
      <c r="N36" s="24"/>
      <c r="P36" s="157" t="s">
        <v>32</v>
      </c>
      <c r="Q36" s="157"/>
      <c r="R36" s="157"/>
      <c r="S36" s="157"/>
      <c r="T36" s="157"/>
      <c r="U36" s="157"/>
      <c r="V36" s="157"/>
    </row>
    <row r="37" spans="1:30" ht="22.35" customHeight="1" x14ac:dyDescent="0.45">
      <c r="B37" s="158">
        <v>7600</v>
      </c>
      <c r="C37" s="159"/>
      <c r="D37" s="159"/>
      <c r="E37" s="160"/>
      <c r="H37" s="153" t="s">
        <v>33</v>
      </c>
      <c r="I37" s="161">
        <f>P30</f>
        <v>0</v>
      </c>
      <c r="J37" s="162"/>
      <c r="K37" s="162"/>
      <c r="L37" s="162"/>
      <c r="M37" s="162"/>
      <c r="N37" s="163"/>
      <c r="O37" s="164" t="s">
        <v>34</v>
      </c>
      <c r="P37" s="161">
        <f>ROUNDUP(B37*I37,-3)</f>
        <v>0</v>
      </c>
      <c r="Q37" s="162"/>
      <c r="R37" s="162"/>
      <c r="S37" s="162"/>
      <c r="T37" s="162"/>
      <c r="U37" s="162"/>
      <c r="V37" s="163"/>
    </row>
    <row r="38" spans="1:30" ht="22.35" customHeight="1" thickBot="1" x14ac:dyDescent="0.5">
      <c r="B38" s="165"/>
      <c r="C38" s="166"/>
      <c r="D38" s="166"/>
      <c r="E38" s="167"/>
      <c r="H38" s="153"/>
      <c r="I38" s="168"/>
      <c r="J38" s="169"/>
      <c r="K38" s="169"/>
      <c r="L38" s="169"/>
      <c r="M38" s="169"/>
      <c r="N38" s="170"/>
      <c r="O38" s="171"/>
      <c r="P38" s="168"/>
      <c r="Q38" s="169"/>
      <c r="R38" s="169"/>
      <c r="S38" s="169"/>
      <c r="T38" s="169"/>
      <c r="U38" s="169"/>
      <c r="V38" s="170"/>
    </row>
    <row r="39" spans="1:30" x14ac:dyDescent="0.45">
      <c r="B39" s="172"/>
      <c r="C39" s="172"/>
      <c r="D39" s="172"/>
      <c r="E39" s="172"/>
      <c r="H39" s="173"/>
      <c r="I39" s="174"/>
      <c r="J39" s="174"/>
      <c r="K39" s="174"/>
      <c r="L39" s="174"/>
      <c r="M39" s="174"/>
      <c r="N39" s="174"/>
      <c r="O39" s="173"/>
      <c r="P39" s="175"/>
      <c r="Q39" s="175"/>
      <c r="R39" s="175"/>
      <c r="S39" s="175"/>
      <c r="T39" s="175"/>
      <c r="U39" s="175"/>
      <c r="V39" s="175"/>
    </row>
    <row r="41" spans="1:30" ht="22.5" customHeight="1" thickBot="1" x14ac:dyDescent="0.5">
      <c r="B41" s="24" t="s">
        <v>35</v>
      </c>
      <c r="C41" s="24"/>
      <c r="D41" s="24"/>
      <c r="E41" s="24"/>
      <c r="I41" s="24" t="s">
        <v>36</v>
      </c>
      <c r="J41" s="24"/>
      <c r="K41" s="24"/>
      <c r="L41" s="24"/>
      <c r="M41" s="24"/>
      <c r="N41" s="176"/>
      <c r="P41" s="177" t="s">
        <v>37</v>
      </c>
      <c r="Q41" s="177"/>
      <c r="R41" s="177"/>
      <c r="S41" s="177"/>
      <c r="T41" s="177"/>
      <c r="U41" s="177"/>
      <c r="V41" s="177"/>
    </row>
    <row r="42" spans="1:30" ht="22.35" customHeight="1" x14ac:dyDescent="0.45">
      <c r="B42" s="161">
        <f>P37</f>
        <v>0</v>
      </c>
      <c r="C42" s="162"/>
      <c r="D42" s="162"/>
      <c r="E42" s="163"/>
      <c r="H42" s="153" t="s">
        <v>33</v>
      </c>
      <c r="I42" s="178" t="s">
        <v>38</v>
      </c>
      <c r="J42" s="179"/>
      <c r="K42" s="179"/>
      <c r="L42" s="179"/>
      <c r="M42" s="179"/>
      <c r="N42" s="180"/>
      <c r="O42" s="171" t="s">
        <v>39</v>
      </c>
      <c r="P42" s="161">
        <f>B42*6</f>
        <v>0</v>
      </c>
      <c r="Q42" s="162"/>
      <c r="R42" s="162"/>
      <c r="S42" s="162"/>
      <c r="T42" s="162"/>
      <c r="U42" s="162"/>
      <c r="V42" s="163"/>
      <c r="Y42" s="181"/>
      <c r="Z42" s="181"/>
      <c r="AA42" s="181"/>
      <c r="AB42" s="181"/>
      <c r="AC42" s="181"/>
      <c r="AD42" s="181"/>
    </row>
    <row r="43" spans="1:30" ht="22.35" customHeight="1" thickBot="1" x14ac:dyDescent="0.5">
      <c r="B43" s="168"/>
      <c r="C43" s="169"/>
      <c r="D43" s="169"/>
      <c r="E43" s="170"/>
      <c r="H43" s="153"/>
      <c r="I43" s="182"/>
      <c r="J43" s="183"/>
      <c r="K43" s="183"/>
      <c r="L43" s="183"/>
      <c r="M43" s="183"/>
      <c r="N43" s="184"/>
      <c r="O43" s="171"/>
      <c r="P43" s="168"/>
      <c r="Q43" s="169"/>
      <c r="R43" s="169"/>
      <c r="S43" s="169"/>
      <c r="T43" s="169"/>
      <c r="U43" s="169"/>
      <c r="V43" s="170"/>
    </row>
    <row r="44" spans="1:30" ht="36" customHeight="1" x14ac:dyDescent="0.45">
      <c r="B44" s="185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</row>
    <row r="45" spans="1:30" s="191" customFormat="1" ht="60.9" customHeight="1" x14ac:dyDescent="0.45">
      <c r="A45" s="187"/>
      <c r="B45" s="188" t="s">
        <v>40</v>
      </c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9"/>
      <c r="Y45" s="190"/>
    </row>
    <row r="46" spans="1:30" s="191" customFormat="1" ht="38.25" customHeight="1" x14ac:dyDescent="0.45">
      <c r="A46" s="192" t="s">
        <v>41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4"/>
    </row>
  </sheetData>
  <mergeCells count="61">
    <mergeCell ref="B44:W44"/>
    <mergeCell ref="B45:X45"/>
    <mergeCell ref="A46:X46"/>
    <mergeCell ref="B41:E41"/>
    <mergeCell ref="I41:N41"/>
    <mergeCell ref="P41:V41"/>
    <mergeCell ref="B42:E43"/>
    <mergeCell ref="H42:H43"/>
    <mergeCell ref="I42:N43"/>
    <mergeCell ref="O42:O43"/>
    <mergeCell ref="P42:V43"/>
    <mergeCell ref="AA32:AG32"/>
    <mergeCell ref="P35:V35"/>
    <mergeCell ref="B36:E36"/>
    <mergeCell ref="I36:N36"/>
    <mergeCell ref="P36:V36"/>
    <mergeCell ref="B37:E38"/>
    <mergeCell ref="H37:H38"/>
    <mergeCell ref="I37:N38"/>
    <mergeCell ref="O37:O38"/>
    <mergeCell ref="P37:V38"/>
    <mergeCell ref="B25:E26"/>
    <mergeCell ref="H25:K26"/>
    <mergeCell ref="P28:X28"/>
    <mergeCell ref="P29:X29"/>
    <mergeCell ref="B30:E31"/>
    <mergeCell ref="H30:K31"/>
    <mergeCell ref="P30:V31"/>
    <mergeCell ref="L19:N20"/>
    <mergeCell ref="B21:G22"/>
    <mergeCell ref="H21:K22"/>
    <mergeCell ref="L21:N22"/>
    <mergeCell ref="O21:Q22"/>
    <mergeCell ref="S21:X23"/>
    <mergeCell ref="S14:X18"/>
    <mergeCell ref="B15:G16"/>
    <mergeCell ref="H15:K16"/>
    <mergeCell ref="L15:N16"/>
    <mergeCell ref="B17:G18"/>
    <mergeCell ref="H17:K18"/>
    <mergeCell ref="L17:N18"/>
    <mergeCell ref="L9:N10"/>
    <mergeCell ref="O9:Q20"/>
    <mergeCell ref="B11:G12"/>
    <mergeCell ref="H11:K12"/>
    <mergeCell ref="L11:N12"/>
    <mergeCell ref="B13:G14"/>
    <mergeCell ref="H13:K14"/>
    <mergeCell ref="L13:N14"/>
    <mergeCell ref="B19:G20"/>
    <mergeCell ref="H19:K20"/>
    <mergeCell ref="A2:X3"/>
    <mergeCell ref="A4:W4"/>
    <mergeCell ref="B7:G8"/>
    <mergeCell ref="H7:K8"/>
    <mergeCell ref="L7:N7"/>
    <mergeCell ref="S7:X12"/>
    <mergeCell ref="L8:N8"/>
    <mergeCell ref="O8:Q8"/>
    <mergeCell ref="B9:G10"/>
    <mergeCell ref="H9:K10"/>
  </mergeCells>
  <phoneticPr fontId="2"/>
  <pageMargins left="0.70866141732283472" right="0.47244094488188981" top="0.59055118110236227" bottom="0.51181102362204722" header="0.31496062992125984" footer="0.31496062992125984"/>
  <pageSetup paperSize="9"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E0FD3B137620E419F48EA39FAB044EA" ma:contentTypeVersion="9" ma:contentTypeDescription="新しいドキュメントを作成します。" ma:contentTypeScope="" ma:versionID="489763c1dd79d735f8d3f7e8cbf04834">
  <xsd:schema xmlns:xsd="http://www.w3.org/2001/XMLSchema" xmlns:xs="http://www.w3.org/2001/XMLSchema" xmlns:p="http://schemas.microsoft.com/office/2006/metadata/properties" xmlns:ns2="f0142fc5-6214-4c4a-aab5-a1e97ad6043d" xmlns:ns3="090c79da-e80e-4672-bf2f-c5a1ed14097e" targetNamespace="http://schemas.microsoft.com/office/2006/metadata/properties" ma:root="true" ma:fieldsID="581a6ab40ebb4942138d0fc2a5100ffb" ns2:_="" ns3:_="">
    <xsd:import namespace="f0142fc5-6214-4c4a-aab5-a1e97ad6043d"/>
    <xsd:import namespace="090c79da-e80e-4672-bf2f-c5a1ed140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42fc5-6214-4c4a-aab5-a1e97ad60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57d8acca-1532-4e85-98ac-94c701438d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c79da-e80e-4672-bf2f-c5a1ed14097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79c2895-7d0e-4a15-b2fb-97577914f2d0}" ma:internalName="TaxCatchAll" ma:showField="CatchAllData" ma:web="090c79da-e80e-4672-bf2f-c5a1ed140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0c79da-e80e-4672-bf2f-c5a1ed14097e" xsi:nil="true"/>
    <lcf76f155ced4ddcb4097134ff3c332f xmlns="f0142fc5-6214-4c4a-aab5-a1e97ad6043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D86910-769B-45D3-A335-DEA811DAE9D9}"/>
</file>

<file path=customXml/itemProps2.xml><?xml version="1.0" encoding="utf-8"?>
<ds:datastoreItem xmlns:ds="http://schemas.openxmlformats.org/officeDocument/2006/customXml" ds:itemID="{19049C7F-04C4-4E2D-910F-46302F590C98}"/>
</file>

<file path=customXml/itemProps3.xml><?xml version="1.0" encoding="utf-8"?>
<ds:datastoreItem xmlns:ds="http://schemas.openxmlformats.org/officeDocument/2006/customXml" ds:itemID="{E326ACEA-2056-439C-B6AA-83772F8FCF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 (様式、ＬＰガス)</vt:lpstr>
      <vt:lpstr>'計算書 (様式、ＬＰガス)'!Print_Area</vt:lpstr>
    </vt:vector>
  </TitlesOfParts>
  <Company>株式会社JTB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 裕樹(JTB)</dc:creator>
  <cp:lastModifiedBy>河野 裕樹(JTB)</cp:lastModifiedBy>
  <dcterms:created xsi:type="dcterms:W3CDTF">2025-04-02T09:07:54Z</dcterms:created>
  <dcterms:modified xsi:type="dcterms:W3CDTF">2025-04-02T09:08:25Z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0x0101000E0FD3B137620E419F48EA39FAB044EA</vt:lpwstr>
  </property>
</Properties>
</file>